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285" tabRatio="426" activeTab="0"/>
  </bookViews>
  <sheets>
    <sheet name="Punkty poboru " sheetId="1" r:id="rId1"/>
  </sheets>
  <definedNames>
    <definedName name="Excel_BuiltIn_Print_Titles_1_1">#REF!</definedName>
    <definedName name="Excel_BuiltIn_Print_Titles_1_1_1">#REF!</definedName>
    <definedName name="Excel_BuiltIn_Print_Titles_1_1_11">#REF!</definedName>
    <definedName name="Excel_BuiltIn_Print_Titles_1_1_1_1">#REF!</definedName>
    <definedName name="Excel_BuiltIn_Print_Titles_1_1_1_1_1">#REF!</definedName>
    <definedName name="Excel_BuiltIn_Print_Titles_1_1_1_1_11">#REF!</definedName>
    <definedName name="Excel_BuiltIn_Print_Titles_1_1_1_1_1_1">#REF!</definedName>
    <definedName name="Excel_BuiltIn_Print_Titles_1_1_1_1_1_1_1">#REF!</definedName>
    <definedName name="Excel_BuiltIn_Print_Titles_1_1_1_1_1_1_1_1">#REF!</definedName>
    <definedName name="Excel_BuiltIn_Print_Titles_1_1_1_1_1_1_1_1_1">#REF!</definedName>
    <definedName name="Excel_BuiltIn_Print_Titles_1_1_1_1_1_1_1_1_1_1">#REF!</definedName>
    <definedName name="Excel_BuiltIn_Print_Titles_1_1_1_1_1_1_1_1_1_1_1">#REF!</definedName>
    <definedName name="Excel_BuiltIn_Print_Titles_1_1_1_1_1_1_1_1_1_1_1_1">#REF!</definedName>
    <definedName name="Excel_BuiltIn_Print_Titles_1_1_1_1_1_1_1_1_1_1_1_1_1">#REF!</definedName>
    <definedName name="Excel_BuiltIn_Print_Titles_1_1_1_1_1_1_1_1_1_1_1_1_1_1">#REF!</definedName>
    <definedName name="Excel_BuiltIn_Print_Titles_1_1_1_1_1_1_1_1_1_1_1_1_1_1_1">#REF!</definedName>
    <definedName name="Excel_BuiltIn_Print_Titles_1_1_1_1_1_1_1_1_1_1_1_1_1_1_1_1">"$całość.$#odwołanie$#odwołanie":"$#ODWOŁANIE$#ODWOŁANIE"</definedName>
    <definedName name="Excel_BuiltIn_Print_Titles_1_1_1_1_1_1_1_1_1_1_1_1_1_1_1_1_1">"$całość.$#odwołanie$#odwołanie":"$#ODWOŁANIE$#ODWOŁANIE"</definedName>
    <definedName name="Excel_BuiltIn_Print_Titles_1_1_1_1_1_1_1_1_1_1_1_1_1_1_1_1_1_1">"$całość.$#odwołanie$#odwołanie":"$#ODWOŁANIE$#ODWOŁANIE"</definedName>
    <definedName name="Excel_BuiltIn_Print_Titles_1_1_1_1_1_1_1_1_1_1_1_1_1_1_1_1_1_1_1">"$całość.$#odwołanie$#odwołanie":"$#ODWOŁANIE$#ODWOŁANIE"</definedName>
    <definedName name="Excel_BuiltIn_Print_Titles_1_1_1_1_1_1_1_1_1_1_1_1_1_1_1_1_1_1_1_1">"$całość.$#odwołanie$#odwołanie":"$#ODWOŁANIE$#ODWOŁANIE"</definedName>
    <definedName name="Excel_BuiltIn_Print_Titles_1_1_1_1_1_1_1_1_1_1_1_1_1_1_1_1_1_1_1_1_1">"$całość.$#odwołanie$#odwołanie":"$#ODWOŁANIE$#ODWOŁANIE"</definedName>
    <definedName name="_xlnm.Print_Area" localSheetId="0">'Punkty poboru '!$A$1:$AB$18</definedName>
  </definedNames>
  <calcPr fullCalcOnLoad="1"/>
</workbook>
</file>

<file path=xl/sharedStrings.xml><?xml version="1.0" encoding="utf-8"?>
<sst xmlns="http://schemas.openxmlformats.org/spreadsheetml/2006/main" count="107" uniqueCount="58">
  <si>
    <t>Uwagi</t>
  </si>
  <si>
    <t>Okres obniżki mocy</t>
  </si>
  <si>
    <t>LP</t>
  </si>
  <si>
    <t>Nazwa punktu poboru</t>
  </si>
  <si>
    <t>Lokalizacja obiektu</t>
  </si>
  <si>
    <t>Numer ewidencyjny OSD</t>
  </si>
  <si>
    <t xml:space="preserve">Warunki umowy z OSD </t>
  </si>
  <si>
    <t xml:space="preserve">Grupa taryfowa </t>
  </si>
  <si>
    <t xml:space="preserve">Moc umowana obniżona </t>
  </si>
  <si>
    <t>( kW )</t>
  </si>
  <si>
    <t xml:space="preserve">Zużycie energii w strefach czasowych </t>
  </si>
  <si>
    <t xml:space="preserve">rozliczenie całodobowe </t>
  </si>
  <si>
    <t>strefa szczytowa</t>
  </si>
  <si>
    <t>(kWh)</t>
  </si>
  <si>
    <t>strefa pozaszczytowa</t>
  </si>
  <si>
    <t>LP punktu poboru</t>
  </si>
  <si>
    <t>REGON</t>
  </si>
  <si>
    <t>NIP</t>
  </si>
  <si>
    <t>C21</t>
  </si>
  <si>
    <t>G11</t>
  </si>
  <si>
    <t>C12a</t>
  </si>
  <si>
    <t>Adres płatnika faktur</t>
  </si>
  <si>
    <t>C12b</t>
  </si>
  <si>
    <t>Strefa 1</t>
  </si>
  <si>
    <t>Rozliczenie całodobowe</t>
  </si>
  <si>
    <t>Strefa 2</t>
  </si>
  <si>
    <t>[kWh]</t>
  </si>
  <si>
    <t xml:space="preserve">NR. LICZNIKA </t>
  </si>
  <si>
    <t xml:space="preserve">Moc umowna  </t>
  </si>
  <si>
    <t xml:space="preserve">Szacowana wielkość zużycia
(w danym okresie) </t>
  </si>
  <si>
    <t xml:space="preserve">ul. Stanisławskiego 30, 99-400 Łowicz </t>
  </si>
  <si>
    <t>Rodzaj umowy dystrybucyjnej</t>
  </si>
  <si>
    <t>Termin obowiązywania obecnej umowy sprzedaży energii elektrycznej</t>
  </si>
  <si>
    <t>Umowa ważna do 31.12.2022 r.</t>
  </si>
  <si>
    <t>C22a</t>
  </si>
  <si>
    <t>C12w</t>
  </si>
  <si>
    <t>C11o</t>
  </si>
  <si>
    <t>Zestawienie punktów poboru energii elektrycznej</t>
  </si>
  <si>
    <t>Dom Pomocy Społecznej "Borówek"</t>
  </si>
  <si>
    <t>Budynki: A,B,C,D,E</t>
  </si>
  <si>
    <t>Budynek F - parter</t>
  </si>
  <si>
    <t>Budynek F - I piętro m. 1</t>
  </si>
  <si>
    <t>Budynek F - I piętro m. 2</t>
  </si>
  <si>
    <t>PLZELDO40006640104</t>
  </si>
  <si>
    <t>PLZELDO40022230111</t>
  </si>
  <si>
    <t>PLZELDO40022240112</t>
  </si>
  <si>
    <t>PLZELDO 40022250113</t>
  </si>
  <si>
    <t>PLZELDO40022260114</t>
  </si>
  <si>
    <t>PLZELDO40022270115</t>
  </si>
  <si>
    <t>99-423 Bielawy, Borówek 56</t>
  </si>
  <si>
    <t>35</t>
  </si>
  <si>
    <t>17</t>
  </si>
  <si>
    <t>14</t>
  </si>
  <si>
    <t>na czas określony do 31.12.2022 r.</t>
  </si>
  <si>
    <t>Budynek F - I piętro m. 3</t>
  </si>
  <si>
    <t>Budynek F - I piętro m. 4</t>
  </si>
  <si>
    <t>DPS.IV.3710.8.11.2022</t>
  </si>
  <si>
    <t>Załącznik nr 1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</si>
</sst>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,000,000"/>
    <numFmt numFmtId="167" formatCode="d/mm/yyyy"/>
    <numFmt numFmtId="168" formatCode="0,000"/>
    <numFmt numFmtId="169" formatCode="0.0"/>
    <numFmt numFmtId="170" formatCode="0.00000"/>
    <numFmt numFmtId="171" formatCode="0.000000"/>
    <numFmt numFmtId="172" formatCode="0.0000"/>
    <numFmt numFmtId="173" formatCode="0.000"/>
    <numFmt numFmtId="174" formatCode="0.0000000000"/>
    <numFmt numFmtId="175" formatCode="0.00000000000"/>
    <numFmt numFmtId="176" formatCode="0.000000000000"/>
    <numFmt numFmtId="177" formatCode="0.000000000"/>
    <numFmt numFmtId="178" formatCode="0.00000000"/>
    <numFmt numFmtId="179" formatCode="0.0000000"/>
    <numFmt numFmtId="180" formatCode="[$-415]d\ mmmm\ yyyy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General"/>
    <numFmt numFmtId="186" formatCode="&quot;0&quot;#"/>
    <numFmt numFmtId="187" formatCode="[$-415]#,##0.00"/>
    <numFmt numFmtId="188" formatCode="#,##0.00&quot; &quot;[$zł-415];[Red]&quot;-&quot;#,##0.00&quot; &quot;[$zł-415]"/>
    <numFmt numFmtId="189" formatCode="yyyy\-mm\-dd"/>
    <numFmt numFmtId="190" formatCode="#,##0.000"/>
    <numFmt numFmtId="191" formatCode="#,##0.0"/>
  </numFmts>
  <fonts count="6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zcionka tekstu podstawowego"/>
      <family val="0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5" fontId="42" fillId="0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42" fillId="0" borderId="0">
      <alignment/>
      <protection/>
    </xf>
    <xf numFmtId="185" fontId="42" fillId="0" borderId="0">
      <alignment/>
      <protection/>
    </xf>
    <xf numFmtId="0" fontId="6" fillId="0" borderId="0">
      <alignment/>
      <protection/>
    </xf>
    <xf numFmtId="185" fontId="42" fillId="0" borderId="0">
      <alignment/>
      <protection/>
    </xf>
    <xf numFmtId="185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52" fillId="0" borderId="0">
      <alignment/>
      <protection/>
    </xf>
    <xf numFmtId="185" fontId="53" fillId="0" borderId="0">
      <alignment/>
      <protection/>
    </xf>
    <xf numFmtId="0" fontId="3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185" fontId="5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0" borderId="0">
      <alignment/>
      <protection/>
    </xf>
    <xf numFmtId="188" fontId="5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wrapText="1"/>
    </xf>
    <xf numFmtId="0" fontId="63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63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" fontId="9" fillId="33" borderId="15" xfId="0" applyNumberFormat="1" applyFont="1" applyFill="1" applyBorder="1" applyAlignment="1">
      <alignment horizontal="right" vertical="center" wrapText="1"/>
    </xf>
    <xf numFmtId="1" fontId="9" fillId="33" borderId="16" xfId="0" applyNumberFormat="1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1" fontId="5" fillId="33" borderId="17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1" fontId="0" fillId="33" borderId="0" xfId="0" applyNumberFormat="1" applyFont="1" applyFill="1" applyAlignment="1">
      <alignment/>
    </xf>
    <xf numFmtId="1" fontId="9" fillId="33" borderId="20" xfId="0" applyNumberFormat="1" applyFont="1" applyFill="1" applyBorder="1" applyAlignment="1">
      <alignment horizontal="right" vertical="center" wrapText="1"/>
    </xf>
    <xf numFmtId="1" fontId="9" fillId="33" borderId="21" xfId="0" applyNumberFormat="1" applyFont="1" applyFill="1" applyBorder="1" applyAlignment="1">
      <alignment horizontal="right" vertical="center" wrapText="1"/>
    </xf>
    <xf numFmtId="9" fontId="0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 wrapText="1"/>
    </xf>
    <xf numFmtId="9" fontId="4" fillId="33" borderId="23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" fontId="64" fillId="33" borderId="22" xfId="0" applyNumberFormat="1" applyFont="1" applyFill="1" applyBorder="1" applyAlignment="1">
      <alignment horizontal="center" vertical="center" wrapText="1"/>
    </xf>
    <xf numFmtId="1" fontId="64" fillId="33" borderId="11" xfId="0" applyNumberFormat="1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9" fontId="4" fillId="33" borderId="24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64" fillId="33" borderId="25" xfId="0" applyNumberFormat="1" applyFont="1" applyFill="1" applyBorder="1" applyAlignment="1">
      <alignment horizontal="center" vertical="center" wrapText="1"/>
    </xf>
    <xf numFmtId="1" fontId="9" fillId="33" borderId="26" xfId="0" applyNumberFormat="1" applyFont="1" applyFill="1" applyBorder="1" applyAlignment="1">
      <alignment horizontal="right" vertical="center" wrapText="1"/>
    </xf>
    <xf numFmtId="0" fontId="5" fillId="33" borderId="27" xfId="0" applyFont="1" applyFill="1" applyBorder="1" applyAlignment="1">
      <alignment horizontal="right" vertical="center"/>
    </xf>
    <xf numFmtId="9" fontId="4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64" fillId="33" borderId="13" xfId="0" applyNumberFormat="1" applyFont="1" applyFill="1" applyBorder="1" applyAlignment="1">
      <alignment horizontal="center" vertical="center" wrapText="1"/>
    </xf>
    <xf numFmtId="9" fontId="4" fillId="33" borderId="18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64" fillId="33" borderId="29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0" fillId="33" borderId="17" xfId="57" applyNumberFormat="1" applyFont="1" applyFill="1" applyBorder="1" applyAlignment="1">
      <alignment vertical="center" shrinkToFit="1"/>
      <protection/>
    </xf>
    <xf numFmtId="0" fontId="10" fillId="33" borderId="17" xfId="57" applyNumberFormat="1" applyFont="1" applyFill="1" applyBorder="1" applyAlignment="1">
      <alignment horizontal="center" vertical="center" shrinkToFit="1"/>
      <protection/>
    </xf>
    <xf numFmtId="49" fontId="65" fillId="33" borderId="17" xfId="57" applyNumberFormat="1" applyFont="1" applyFill="1" applyBorder="1" applyAlignment="1">
      <alignment horizontal="center" vertical="center" wrapText="1" shrinkToFit="1"/>
      <protection/>
    </xf>
    <xf numFmtId="0" fontId="7" fillId="33" borderId="17" xfId="0" applyFont="1" applyFill="1" applyBorder="1" applyAlignment="1">
      <alignment/>
    </xf>
    <xf numFmtId="3" fontId="65" fillId="33" borderId="17" xfId="57" applyNumberFormat="1" applyFont="1" applyFill="1" applyBorder="1" applyAlignment="1">
      <alignment horizontal="center" vertical="center" wrapText="1" shrinkToFit="1"/>
      <protection/>
    </xf>
    <xf numFmtId="0" fontId="66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right" vertical="center"/>
    </xf>
    <xf numFmtId="186" fontId="7" fillId="33" borderId="17" xfId="60" applyNumberFormat="1" applyFont="1" applyFill="1" applyBorder="1" applyAlignment="1">
      <alignment vertical="center" shrinkToFit="1"/>
      <protection/>
    </xf>
    <xf numFmtId="0" fontId="7" fillId="33" borderId="17" xfId="60" applyNumberFormat="1" applyFont="1" applyFill="1" applyBorder="1" applyAlignment="1">
      <alignment horizontal="center" vertical="center" shrinkToFit="1"/>
      <protection/>
    </xf>
    <xf numFmtId="49" fontId="7" fillId="33" borderId="17" xfId="57" applyNumberFormat="1" applyFont="1" applyFill="1" applyBorder="1" applyAlignment="1">
      <alignment horizontal="center" vertical="center" wrapText="1" shrinkToFit="1"/>
      <protection/>
    </xf>
    <xf numFmtId="3" fontId="7" fillId="33" borderId="17" xfId="57" applyNumberFormat="1" applyFont="1" applyFill="1" applyBorder="1" applyAlignment="1">
      <alignment horizontal="center" vertical="center" wrapText="1" shrinkToFit="1"/>
      <protection/>
    </xf>
    <xf numFmtId="0" fontId="66" fillId="33" borderId="17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 vertical="center"/>
    </xf>
    <xf numFmtId="0" fontId="7" fillId="33" borderId="17" xfId="64" applyFont="1" applyFill="1" applyBorder="1" applyAlignment="1">
      <alignment vertical="center"/>
      <protection/>
    </xf>
    <xf numFmtId="0" fontId="7" fillId="33" borderId="17" xfId="64" applyFont="1" applyFill="1" applyBorder="1" applyAlignment="1">
      <alignment horizontal="center" vertical="center"/>
      <protection/>
    </xf>
    <xf numFmtId="0" fontId="66" fillId="33" borderId="19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0" borderId="17" xfId="0" applyFont="1" applyBorder="1" applyAlignment="1">
      <alignment/>
    </xf>
    <xf numFmtId="0" fontId="66" fillId="0" borderId="17" xfId="0" applyFont="1" applyBorder="1" applyAlignment="1">
      <alignment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22" xfId="72" applyFont="1" applyFill="1" applyBorder="1" applyAlignment="1">
      <alignment horizontal="center" vertical="center" wrapText="1"/>
      <protection/>
    </xf>
    <xf numFmtId="0" fontId="0" fillId="33" borderId="31" xfId="72" applyFont="1" applyFill="1" applyBorder="1" applyAlignment="1">
      <alignment horizontal="center" vertical="center" wrapText="1"/>
      <protection/>
    </xf>
    <xf numFmtId="0" fontId="0" fillId="33" borderId="23" xfId="72" applyFont="1" applyFill="1" applyBorder="1" applyAlignment="1">
      <alignment horizontal="center" vertical="center" wrapText="1"/>
      <protection/>
    </xf>
    <xf numFmtId="0" fontId="0" fillId="33" borderId="22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35" xfId="0" applyFont="1" applyFill="1" applyBorder="1" applyAlignment="1">
      <alignment horizontal="center" vertical="center" wrapText="1"/>
    </xf>
  </cellXfs>
  <cellStyles count="7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ategoria Pilota danych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arożnik Pilota danych" xfId="55"/>
    <cellStyle name="Neutralne" xfId="56"/>
    <cellStyle name="Normalny 2" xfId="57"/>
    <cellStyle name="Normalny 2 2" xfId="58"/>
    <cellStyle name="Normalny 2 2 2" xfId="59"/>
    <cellStyle name="Normalny 2 3" xfId="60"/>
    <cellStyle name="Normalny 2 3 2" xfId="61"/>
    <cellStyle name="Normalny 2 4" xfId="62"/>
    <cellStyle name="Normalny 3" xfId="63"/>
    <cellStyle name="Normalny 3 2" xfId="64"/>
    <cellStyle name="Normalny 3 2 2" xfId="65"/>
    <cellStyle name="Normalny 3 3" xfId="66"/>
    <cellStyle name="Normalny 3 4" xfId="67"/>
    <cellStyle name="Normalny 4" xfId="68"/>
    <cellStyle name="Normalny 5" xfId="69"/>
    <cellStyle name="Normalny 5 2" xfId="70"/>
    <cellStyle name="Normalny 6" xfId="71"/>
    <cellStyle name="Normalny_zestawienie punków poboru" xfId="72"/>
    <cellStyle name="Obliczenia" xfId="73"/>
    <cellStyle name="Followed Hyperlink" xfId="74"/>
    <cellStyle name="Pole Pilota danych" xfId="75"/>
    <cellStyle name="Percent" xfId="76"/>
    <cellStyle name="Result" xfId="77"/>
    <cellStyle name="Result2" xfId="78"/>
    <cellStyle name="Suma" xfId="79"/>
    <cellStyle name="Tekst objaśnienia" xfId="80"/>
    <cellStyle name="Tekst ostrzeżenia" xfId="81"/>
    <cellStyle name="Tytuł" xfId="82"/>
    <cellStyle name="Tytuł Pilota danych" xfId="83"/>
    <cellStyle name="Uwaga" xfId="84"/>
    <cellStyle name="Currency" xfId="85"/>
    <cellStyle name="Currency [0]" xfId="86"/>
    <cellStyle name="Wartość Pilota danych" xfId="87"/>
    <cellStyle name="Wynik Pilota danych" xfId="88"/>
    <cellStyle name="Złe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8.8515625" defaultRowHeight="12.75"/>
  <cols>
    <col min="1" max="1" width="6.28125" style="2" customWidth="1"/>
    <col min="2" max="2" width="7.7109375" style="2" customWidth="1"/>
    <col min="3" max="3" width="82.7109375" style="2" customWidth="1"/>
    <col min="4" max="4" width="32.421875" style="2" customWidth="1"/>
    <col min="5" max="5" width="20.421875" style="2" customWidth="1"/>
    <col min="6" max="6" width="18.00390625" style="2" customWidth="1"/>
    <col min="7" max="7" width="48.8515625" style="2" customWidth="1"/>
    <col min="8" max="8" width="9.140625" style="2" customWidth="1"/>
    <col min="9" max="9" width="13.140625" style="2" customWidth="1"/>
    <col min="10" max="10" width="11.28125" style="2" customWidth="1"/>
    <col min="11" max="11" width="9.140625" style="2" customWidth="1"/>
    <col min="12" max="12" width="17.140625" style="2" customWidth="1"/>
    <col min="13" max="13" width="14.421875" style="2" customWidth="1"/>
    <col min="14" max="14" width="12.57421875" style="2" customWidth="1"/>
    <col min="15" max="15" width="14.28125" style="2" customWidth="1"/>
    <col min="16" max="16" width="24.421875" style="3" hidden="1" customWidth="1"/>
    <col min="17" max="17" width="37.7109375" style="2" customWidth="1"/>
    <col min="18" max="18" width="34.8515625" style="3" customWidth="1"/>
    <col min="19" max="19" width="30.7109375" style="2" customWidth="1"/>
    <col min="20" max="20" width="11.421875" style="2" hidden="1" customWidth="1"/>
    <col min="21" max="21" width="13.7109375" style="2" bestFit="1" customWidth="1"/>
    <col min="22" max="22" width="11.421875" style="2" hidden="1" customWidth="1"/>
    <col min="23" max="26" width="0" style="2" hidden="1" customWidth="1"/>
    <col min="27" max="28" width="0" style="7" hidden="1" customWidth="1"/>
    <col min="29" max="29" width="0" style="39" hidden="1" customWidth="1"/>
    <col min="30" max="30" width="12.28125" style="7" hidden="1" customWidth="1"/>
    <col min="31" max="31" width="11.8515625" style="2" hidden="1" customWidth="1"/>
    <col min="32" max="32" width="8.8515625" style="2" customWidth="1"/>
    <col min="33" max="33" width="10.57421875" style="2" bestFit="1" customWidth="1"/>
    <col min="34" max="16384" width="8.8515625" style="2" customWidth="1"/>
  </cols>
  <sheetData>
    <row r="1" spans="1:21" ht="12.75">
      <c r="A1" s="2" t="s">
        <v>56</v>
      </c>
      <c r="U1" s="2" t="s">
        <v>57</v>
      </c>
    </row>
    <row r="3" ht="15.75">
      <c r="C3" s="1" t="s">
        <v>37</v>
      </c>
    </row>
    <row r="4" ht="13.5" thickBot="1"/>
    <row r="5" spans="1:31" s="7" customFormat="1" ht="53.25" customHeight="1" thickBot="1">
      <c r="A5" s="105" t="s">
        <v>2</v>
      </c>
      <c r="B5" s="89" t="s">
        <v>15</v>
      </c>
      <c r="C5" s="89" t="s">
        <v>3</v>
      </c>
      <c r="D5" s="89" t="s">
        <v>5</v>
      </c>
      <c r="E5" s="102" t="s">
        <v>27</v>
      </c>
      <c r="F5" s="4" t="s">
        <v>16</v>
      </c>
      <c r="G5" s="89" t="s">
        <v>4</v>
      </c>
      <c r="H5" s="92" t="s">
        <v>6</v>
      </c>
      <c r="I5" s="92"/>
      <c r="J5" s="92"/>
      <c r="K5" s="93"/>
      <c r="L5" s="5" t="s">
        <v>29</v>
      </c>
      <c r="M5" s="94" t="s">
        <v>10</v>
      </c>
      <c r="N5" s="92"/>
      <c r="O5" s="93"/>
      <c r="P5" s="89" t="s">
        <v>0</v>
      </c>
      <c r="Q5" s="89" t="s">
        <v>21</v>
      </c>
      <c r="R5" s="95" t="s">
        <v>31</v>
      </c>
      <c r="S5" s="98" t="s">
        <v>32</v>
      </c>
      <c r="T5" s="43" t="s">
        <v>19</v>
      </c>
      <c r="U5" s="62" t="s">
        <v>19</v>
      </c>
      <c r="V5" s="49" t="s">
        <v>18</v>
      </c>
      <c r="W5" s="87" t="s">
        <v>20</v>
      </c>
      <c r="X5" s="88"/>
      <c r="Y5" s="87" t="s">
        <v>22</v>
      </c>
      <c r="Z5" s="88"/>
      <c r="AA5" s="87" t="s">
        <v>35</v>
      </c>
      <c r="AB5" s="88"/>
      <c r="AC5" s="87" t="s">
        <v>34</v>
      </c>
      <c r="AD5" s="88"/>
      <c r="AE5" s="44" t="s">
        <v>36</v>
      </c>
    </row>
    <row r="6" spans="1:31" s="7" customFormat="1" ht="39" thickBot="1">
      <c r="A6" s="106"/>
      <c r="B6" s="91"/>
      <c r="C6" s="91"/>
      <c r="D6" s="91"/>
      <c r="E6" s="103"/>
      <c r="F6" s="108" t="s">
        <v>17</v>
      </c>
      <c r="G6" s="91"/>
      <c r="H6" s="89" t="s">
        <v>7</v>
      </c>
      <c r="I6" s="8" t="s">
        <v>28</v>
      </c>
      <c r="J6" s="9" t="s">
        <v>8</v>
      </c>
      <c r="K6" s="89" t="s">
        <v>1</v>
      </c>
      <c r="L6" s="8">
        <v>2023</v>
      </c>
      <c r="M6" s="8" t="s">
        <v>11</v>
      </c>
      <c r="N6" s="8" t="s">
        <v>12</v>
      </c>
      <c r="O6" s="8" t="s">
        <v>14</v>
      </c>
      <c r="P6" s="91"/>
      <c r="Q6" s="91"/>
      <c r="R6" s="96"/>
      <c r="S6" s="99"/>
      <c r="T6" s="55" t="s">
        <v>24</v>
      </c>
      <c r="U6" s="58" t="s">
        <v>24</v>
      </c>
      <c r="V6" s="50" t="s">
        <v>24</v>
      </c>
      <c r="W6" s="11" t="s">
        <v>23</v>
      </c>
      <c r="X6" s="10" t="s">
        <v>25</v>
      </c>
      <c r="Y6" s="11" t="s">
        <v>23</v>
      </c>
      <c r="Z6" s="10" t="s">
        <v>25</v>
      </c>
      <c r="AA6" s="10" t="s">
        <v>23</v>
      </c>
      <c r="AB6" s="10" t="s">
        <v>25</v>
      </c>
      <c r="AC6" s="6" t="s">
        <v>23</v>
      </c>
      <c r="AD6" s="10" t="s">
        <v>25</v>
      </c>
      <c r="AE6" s="45" t="s">
        <v>24</v>
      </c>
    </row>
    <row r="7" spans="1:31" s="7" customFormat="1" ht="13.5" thickBot="1">
      <c r="A7" s="107"/>
      <c r="B7" s="90"/>
      <c r="C7" s="90"/>
      <c r="D7" s="90"/>
      <c r="E7" s="104"/>
      <c r="F7" s="90"/>
      <c r="G7" s="90"/>
      <c r="H7" s="90"/>
      <c r="I7" s="8" t="s">
        <v>9</v>
      </c>
      <c r="J7" s="8" t="s">
        <v>9</v>
      </c>
      <c r="K7" s="90"/>
      <c r="L7" s="8" t="s">
        <v>13</v>
      </c>
      <c r="M7" s="8" t="s">
        <v>13</v>
      </c>
      <c r="N7" s="8" t="s">
        <v>13</v>
      </c>
      <c r="O7" s="8" t="s">
        <v>13</v>
      </c>
      <c r="P7" s="90"/>
      <c r="Q7" s="90"/>
      <c r="R7" s="97"/>
      <c r="S7" s="100"/>
      <c r="T7" s="56" t="s">
        <v>26</v>
      </c>
      <c r="U7" s="59" t="s">
        <v>26</v>
      </c>
      <c r="V7" s="51" t="s">
        <v>26</v>
      </c>
      <c r="W7" s="12" t="s">
        <v>26</v>
      </c>
      <c r="X7" s="12" t="s">
        <v>26</v>
      </c>
      <c r="Y7" s="12" t="s">
        <v>26</v>
      </c>
      <c r="Z7" s="12" t="s">
        <v>26</v>
      </c>
      <c r="AA7" s="12" t="s">
        <v>26</v>
      </c>
      <c r="AB7" s="12" t="s">
        <v>26</v>
      </c>
      <c r="AC7" s="12" t="s">
        <v>26</v>
      </c>
      <c r="AD7" s="12" t="s">
        <v>26</v>
      </c>
      <c r="AE7" s="12" t="s">
        <v>26</v>
      </c>
    </row>
    <row r="8" spans="1:31" s="7" customFormat="1" ht="16.5" thickBot="1">
      <c r="A8" s="13"/>
      <c r="B8" s="14"/>
      <c r="C8" s="14"/>
      <c r="D8" s="14"/>
      <c r="E8" s="14"/>
      <c r="F8" s="14"/>
      <c r="G8" s="14"/>
      <c r="H8" s="14"/>
      <c r="I8" s="15"/>
      <c r="J8" s="15"/>
      <c r="K8" s="14"/>
      <c r="L8" s="16"/>
      <c r="M8" s="16"/>
      <c r="N8" s="16"/>
      <c r="O8" s="16"/>
      <c r="P8" s="17"/>
      <c r="Q8" s="16"/>
      <c r="R8" s="18"/>
      <c r="S8" s="19"/>
      <c r="T8" s="57" t="e">
        <f>SUM(T9,#REF!,#REF!,#REF!,#REF!,#REF!,#REF!,#REF!,#REF!,#REF!,#REF!,#REF!,#REF!,#REF!,#REF!,#REF!,#REF!,#REF!)</f>
        <v>#REF!</v>
      </c>
      <c r="U8" s="60"/>
      <c r="V8" s="52" t="e">
        <f>SUM(V9,#REF!,#REF!,#REF!,#REF!,#REF!,#REF!,#REF!,#REF!,#REF!,#REF!,#REF!,#REF!,#REF!,#REF!,#REF!,#REF!,#REF!)</f>
        <v>#REF!</v>
      </c>
      <c r="W8" s="47" t="e">
        <f>SUM(W9,#REF!,#REF!,#REF!,#REF!,#REF!,#REF!,#REF!,#REF!,#REF!,#REF!,#REF!,#REF!,#REF!,#REF!,#REF!,#REF!,#REF!)</f>
        <v>#REF!</v>
      </c>
      <c r="X8" s="47" t="e">
        <f>SUM(X9,#REF!,#REF!,#REF!,#REF!,#REF!,#REF!,#REF!,#REF!,#REF!,#REF!,#REF!,#REF!,#REF!,#REF!,#REF!,#REF!,#REF!)</f>
        <v>#REF!</v>
      </c>
      <c r="Y8" s="47" t="e">
        <f>SUM(Y9,#REF!,#REF!,#REF!,#REF!,#REF!,#REF!,#REF!,#REF!,#REF!,#REF!,#REF!,#REF!,#REF!,#REF!,#REF!,#REF!,#REF!)</f>
        <v>#REF!</v>
      </c>
      <c r="Z8" s="47" t="e">
        <f>SUM(Z9,#REF!,#REF!,#REF!,#REF!,#REF!,#REF!,#REF!,#REF!,#REF!,#REF!,#REF!,#REF!,#REF!,#REF!,#REF!,#REF!,#REF!)</f>
        <v>#REF!</v>
      </c>
      <c r="AA8" s="48" t="e">
        <f>SUM(AA9,#REF!,#REF!,#REF!,#REF!,#REF!,#REF!,#REF!,#REF!,#REF!,#REF!,#REF!,#REF!,#REF!,#REF!,#REF!,#REF!,#REF!)</f>
        <v>#REF!</v>
      </c>
      <c r="AB8" s="48" t="e">
        <f>SUM(AB9,#REF!,#REF!,#REF!,#REF!,#REF!,#REF!,#REF!,#REF!,#REF!,#REF!,#REF!,#REF!,#REF!,#REF!,#REF!,#REF!,#REF!)</f>
        <v>#REF!</v>
      </c>
      <c r="AC8" s="48">
        <v>15014</v>
      </c>
      <c r="AD8" s="48">
        <v>38350</v>
      </c>
      <c r="AE8" s="48" t="e">
        <f>SUM(AE9,#REF!,#REF!,#REF!,#REF!,#REF!,#REF!,#REF!,#REF!,#REF!,#REF!,#REF!,#REF!,#REF!,#REF!,#REF!,#REF!,#REF!)</f>
        <v>#REF!</v>
      </c>
    </row>
    <row r="9" spans="1:31" s="7" customFormat="1" ht="29.25" customHeight="1">
      <c r="A9" s="101">
        <v>1</v>
      </c>
      <c r="B9" s="61"/>
      <c r="C9" s="46" t="s">
        <v>38</v>
      </c>
      <c r="D9" s="20"/>
      <c r="E9" s="20"/>
      <c r="F9" s="38">
        <v>310433</v>
      </c>
      <c r="G9" s="21"/>
      <c r="H9" s="22"/>
      <c r="I9" s="23"/>
      <c r="J9" s="24"/>
      <c r="K9" s="22"/>
      <c r="L9" s="23"/>
      <c r="M9" s="23"/>
      <c r="N9" s="23"/>
      <c r="O9" s="23"/>
      <c r="P9" s="25"/>
      <c r="Q9" s="26" t="s">
        <v>30</v>
      </c>
      <c r="R9" s="27"/>
      <c r="S9" s="28"/>
      <c r="T9" s="29">
        <f>SUM(T10:T12)</f>
        <v>244800</v>
      </c>
      <c r="U9" s="30">
        <f>SUM(U10:U15)</f>
        <v>259800</v>
      </c>
      <c r="V9" s="53">
        <f aca="true" t="shared" si="0" ref="V9:AB9">SUM(V10:V12)</f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40">
        <f t="shared" si="0"/>
        <v>0</v>
      </c>
      <c r="AB9" s="40">
        <f t="shared" si="0"/>
        <v>0</v>
      </c>
      <c r="AC9" s="40">
        <f>SUM(AC10:AC13)</f>
        <v>0</v>
      </c>
      <c r="AD9" s="40">
        <f>SUM(AD10:AD13)</f>
        <v>0</v>
      </c>
      <c r="AE9" s="41">
        <f>SUM(AE10:AE12)</f>
        <v>0</v>
      </c>
    </row>
    <row r="10" spans="1:33" s="7" customFormat="1" ht="30.75" customHeight="1">
      <c r="A10" s="101"/>
      <c r="B10" s="65">
        <v>1</v>
      </c>
      <c r="C10" s="31" t="s">
        <v>39</v>
      </c>
      <c r="D10" s="66" t="s">
        <v>43</v>
      </c>
      <c r="E10" s="67">
        <v>71374395</v>
      </c>
      <c r="F10" s="33">
        <v>8341293639</v>
      </c>
      <c r="G10" s="32" t="s">
        <v>49</v>
      </c>
      <c r="H10" s="31" t="s">
        <v>19</v>
      </c>
      <c r="I10" s="68" t="s">
        <v>50</v>
      </c>
      <c r="J10" s="69"/>
      <c r="K10" s="69"/>
      <c r="L10" s="70">
        <v>215000</v>
      </c>
      <c r="M10" s="70">
        <v>215000</v>
      </c>
      <c r="N10" s="31"/>
      <c r="O10" s="31"/>
      <c r="P10" s="71"/>
      <c r="Q10" s="31"/>
      <c r="R10" s="72" t="s">
        <v>53</v>
      </c>
      <c r="S10" s="72" t="s">
        <v>33</v>
      </c>
      <c r="T10" s="73">
        <f>IF(H10="G11",M10,"")</f>
        <v>215000</v>
      </c>
      <c r="U10" s="70">
        <v>215000</v>
      </c>
      <c r="V10" s="54">
        <f>IF(H10="C21",M10,"")</f>
      </c>
      <c r="W10" s="34">
        <f>IF(H10="C12A",N10,"")</f>
      </c>
      <c r="X10" s="34">
        <f>IF(H10="C12A",O10,"")</f>
      </c>
      <c r="Y10" s="34">
        <f>IF(H10="C12B",N10,"")</f>
      </c>
      <c r="Z10" s="34">
        <f>IF(H10="C12B",N10,"")</f>
      </c>
      <c r="AA10" s="34">
        <f>IF(H10="C12w",N10,"")</f>
      </c>
      <c r="AB10" s="34">
        <f>IF(H10="C12w",O10,"")</f>
      </c>
      <c r="AC10" s="37">
        <f>IF(H10="c22a",N10,"")</f>
      </c>
      <c r="AD10" s="34">
        <f>IF(H10="c22a",O10,"")</f>
      </c>
      <c r="AE10" s="35">
        <f>IF(Q10="C21",U10,"")</f>
      </c>
      <c r="AF10" s="39"/>
      <c r="AG10" s="42"/>
    </row>
    <row r="11" spans="1:31" s="7" customFormat="1" ht="30.75" customHeight="1">
      <c r="A11" s="101"/>
      <c r="B11" s="65">
        <v>2</v>
      </c>
      <c r="C11" s="31" t="s">
        <v>40</v>
      </c>
      <c r="D11" s="74" t="s">
        <v>44</v>
      </c>
      <c r="E11" s="75">
        <v>98479534</v>
      </c>
      <c r="F11" s="33"/>
      <c r="G11" s="32" t="s">
        <v>49</v>
      </c>
      <c r="H11" s="31" t="s">
        <v>19</v>
      </c>
      <c r="I11" s="76" t="s">
        <v>51</v>
      </c>
      <c r="J11" s="69"/>
      <c r="K11" s="69"/>
      <c r="L11" s="77">
        <v>25000</v>
      </c>
      <c r="M11" s="77">
        <v>25000</v>
      </c>
      <c r="N11" s="31"/>
      <c r="O11" s="31"/>
      <c r="P11" s="78"/>
      <c r="Q11" s="72"/>
      <c r="R11" s="72" t="s">
        <v>53</v>
      </c>
      <c r="S11" s="72" t="s">
        <v>33</v>
      </c>
      <c r="T11" s="73">
        <f>IF(H11="G11",M11,"")</f>
        <v>25000</v>
      </c>
      <c r="U11" s="77">
        <v>25000</v>
      </c>
      <c r="V11" s="54">
        <f>IF(H11="C21",M11,"")</f>
      </c>
      <c r="W11" s="34">
        <f>IF(H11="C12A",N11,"")</f>
      </c>
      <c r="X11" s="34">
        <f>IF(H11="C12A",O11,"")</f>
      </c>
      <c r="Y11" s="34">
        <f>IF(H11="C12B",N11,"")</f>
      </c>
      <c r="Z11" s="34">
        <f>IF(H11="C12B",N11,"")</f>
      </c>
      <c r="AA11" s="34">
        <f>IF(H11="C12w",N11,"")</f>
      </c>
      <c r="AB11" s="34">
        <f>IF(H11="C12w",O11,"")</f>
      </c>
      <c r="AC11" s="37">
        <f>IF(H11="c22a",N11,"")</f>
      </c>
      <c r="AD11" s="34">
        <f>IF(H11="c22a",O11,"")</f>
      </c>
      <c r="AE11" s="35">
        <f>IF(Q11="C21",U11,"")</f>
      </c>
    </row>
    <row r="12" spans="1:31" s="7" customFormat="1" ht="30.75" customHeight="1">
      <c r="A12" s="101"/>
      <c r="B12" s="65">
        <v>3</v>
      </c>
      <c r="C12" s="31" t="s">
        <v>41</v>
      </c>
      <c r="D12" s="74" t="s">
        <v>45</v>
      </c>
      <c r="E12" s="75">
        <v>93784846</v>
      </c>
      <c r="F12" s="33"/>
      <c r="G12" s="32" t="s">
        <v>49</v>
      </c>
      <c r="H12" s="31" t="s">
        <v>19</v>
      </c>
      <c r="I12" s="76" t="s">
        <v>52</v>
      </c>
      <c r="J12" s="79"/>
      <c r="K12" s="69"/>
      <c r="L12" s="77">
        <v>4800</v>
      </c>
      <c r="M12" s="77">
        <v>4800</v>
      </c>
      <c r="N12" s="31"/>
      <c r="O12" s="31"/>
      <c r="P12" s="78"/>
      <c r="Q12" s="72"/>
      <c r="R12" s="72" t="s">
        <v>53</v>
      </c>
      <c r="S12" s="72" t="s">
        <v>33</v>
      </c>
      <c r="T12" s="80">
        <f>IF(H12="G11",M12,"")</f>
        <v>4800</v>
      </c>
      <c r="U12" s="77">
        <v>4800</v>
      </c>
      <c r="V12" s="54">
        <f>IF(H12="C21",M12,"")</f>
      </c>
      <c r="W12" s="34">
        <f>IF(H12="C12A",N12,"")</f>
      </c>
      <c r="X12" s="36">
        <f>IF(H12="C12A",O12,"")</f>
      </c>
      <c r="Y12" s="34">
        <f>IF(H12="C12B",N12,"")</f>
      </c>
      <c r="Z12" s="36">
        <f>IF(H12="C12B",N12,"")</f>
      </c>
      <c r="AA12" s="34">
        <f>IF(H12="C12w",N12,"")</f>
      </c>
      <c r="AB12" s="34">
        <f>IF(H12="C12w",O12,"")</f>
      </c>
      <c r="AC12" s="37">
        <f>IF(H12="c22a",N12,"")</f>
      </c>
      <c r="AD12" s="34">
        <f>IF(H12="c22a",O12,"")</f>
      </c>
      <c r="AE12" s="35">
        <f>IF(Q12="C21",U12,"")</f>
      </c>
    </row>
    <row r="13" spans="1:31" s="7" customFormat="1" ht="30.75" customHeight="1">
      <c r="A13" s="101"/>
      <c r="B13" s="65">
        <v>4</v>
      </c>
      <c r="C13" s="31" t="s">
        <v>42</v>
      </c>
      <c r="D13" s="81" t="s">
        <v>46</v>
      </c>
      <c r="E13" s="82">
        <v>96220925</v>
      </c>
      <c r="F13" s="64"/>
      <c r="G13" s="32" t="s">
        <v>49</v>
      </c>
      <c r="H13" s="31" t="s">
        <v>19</v>
      </c>
      <c r="I13" s="76" t="s">
        <v>52</v>
      </c>
      <c r="J13" s="79"/>
      <c r="K13" s="79"/>
      <c r="L13" s="77">
        <v>4300</v>
      </c>
      <c r="M13" s="77">
        <v>4300</v>
      </c>
      <c r="N13" s="63"/>
      <c r="O13" s="63"/>
      <c r="P13" s="83"/>
      <c r="Q13" s="84"/>
      <c r="R13" s="72" t="s">
        <v>53</v>
      </c>
      <c r="S13" s="84" t="s">
        <v>33</v>
      </c>
      <c r="T13" s="80"/>
      <c r="U13" s="77">
        <v>4300</v>
      </c>
      <c r="V13" s="54"/>
      <c r="W13" s="34"/>
      <c r="X13" s="34"/>
      <c r="Y13" s="34"/>
      <c r="Z13" s="34"/>
      <c r="AA13" s="34">
        <f>IF(H13="C12w",N13,"")</f>
      </c>
      <c r="AB13" s="34">
        <f>IF(H13="C12w",O13,"")</f>
      </c>
      <c r="AC13" s="37">
        <f>IF(H13="c22a",N13,"")</f>
      </c>
      <c r="AD13" s="34">
        <f>IF(H13="c22a",O13,"")</f>
      </c>
      <c r="AE13" s="35"/>
    </row>
    <row r="14" spans="1:21" ht="30.75" customHeight="1">
      <c r="A14" s="101"/>
      <c r="B14" s="65">
        <v>5</v>
      </c>
      <c r="C14" s="31" t="s">
        <v>54</v>
      </c>
      <c r="D14" s="81" t="s">
        <v>47</v>
      </c>
      <c r="E14" s="82">
        <v>91226508</v>
      </c>
      <c r="F14" s="85"/>
      <c r="G14" s="32" t="s">
        <v>49</v>
      </c>
      <c r="H14" s="31" t="s">
        <v>19</v>
      </c>
      <c r="I14" s="76" t="s">
        <v>52</v>
      </c>
      <c r="J14" s="85"/>
      <c r="K14" s="85"/>
      <c r="L14" s="77">
        <v>5100</v>
      </c>
      <c r="M14" s="77">
        <v>5100</v>
      </c>
      <c r="N14" s="85"/>
      <c r="O14" s="85"/>
      <c r="P14" s="86"/>
      <c r="Q14" s="85"/>
      <c r="R14" s="72" t="s">
        <v>53</v>
      </c>
      <c r="S14" s="84" t="s">
        <v>33</v>
      </c>
      <c r="T14" s="85"/>
      <c r="U14" s="77">
        <v>5100</v>
      </c>
    </row>
    <row r="15" spans="1:21" ht="30.75" customHeight="1">
      <c r="A15" s="101"/>
      <c r="B15" s="65">
        <v>6</v>
      </c>
      <c r="C15" s="31" t="s">
        <v>55</v>
      </c>
      <c r="D15" s="81" t="s">
        <v>48</v>
      </c>
      <c r="E15" s="82">
        <v>9154613</v>
      </c>
      <c r="F15" s="85"/>
      <c r="G15" s="32" t="s">
        <v>49</v>
      </c>
      <c r="H15" s="31" t="s">
        <v>19</v>
      </c>
      <c r="I15" s="76" t="s">
        <v>52</v>
      </c>
      <c r="J15" s="85"/>
      <c r="K15" s="85"/>
      <c r="L15" s="77">
        <v>5600</v>
      </c>
      <c r="M15" s="77">
        <v>5600</v>
      </c>
      <c r="N15" s="85"/>
      <c r="O15" s="85"/>
      <c r="P15" s="86"/>
      <c r="Q15" s="85"/>
      <c r="R15" s="72" t="s">
        <v>53</v>
      </c>
      <c r="S15" s="72" t="s">
        <v>33</v>
      </c>
      <c r="T15" s="85"/>
      <c r="U15" s="77">
        <v>5600</v>
      </c>
    </row>
  </sheetData>
  <sheetProtection/>
  <mergeCells count="20">
    <mergeCell ref="A9:A15"/>
    <mergeCell ref="W5:X5"/>
    <mergeCell ref="E5:E7"/>
    <mergeCell ref="Q5:Q7"/>
    <mergeCell ref="A5:A7"/>
    <mergeCell ref="C5:C7"/>
    <mergeCell ref="D5:D7"/>
    <mergeCell ref="G5:G7"/>
    <mergeCell ref="H6:H7"/>
    <mergeCell ref="F6:F7"/>
    <mergeCell ref="AC5:AD5"/>
    <mergeCell ref="Y5:Z5"/>
    <mergeCell ref="AA5:AB5"/>
    <mergeCell ref="K6:K7"/>
    <mergeCell ref="P5:P7"/>
    <mergeCell ref="B5:B7"/>
    <mergeCell ref="H5:K5"/>
    <mergeCell ref="M5:O5"/>
    <mergeCell ref="R5:R7"/>
    <mergeCell ref="S5:S7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Żurawska</dc:creator>
  <cp:keywords/>
  <dc:description/>
  <cp:lastModifiedBy>DPS Borówek</cp:lastModifiedBy>
  <cp:lastPrinted>2022-11-30T11:43:34Z</cp:lastPrinted>
  <dcterms:created xsi:type="dcterms:W3CDTF">2013-04-12T13:11:26Z</dcterms:created>
  <dcterms:modified xsi:type="dcterms:W3CDTF">2022-12-01T08:20:36Z</dcterms:modified>
  <cp:category/>
  <cp:version/>
  <cp:contentType/>
  <cp:contentStatus/>
</cp:coreProperties>
</file>